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ozos\Gazdasági divízió\Humán csoport\Kimutatások\Közzététel_Infotv._alapján\VG\"/>
    </mc:Choice>
  </mc:AlternateContent>
  <xr:revisionPtr revIDLastSave="0" documentId="13_ncr:1_{99B220F8-C480-4BCF-83A1-6DBA41CAA3B0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Negyedéves adatszol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1" i="1" l="1"/>
  <c r="AB6" i="1"/>
  <c r="AB4" i="1"/>
  <c r="AA11" i="1"/>
  <c r="AA4" i="1" s="1"/>
  <c r="AA6" i="1"/>
  <c r="X11" i="1"/>
  <c r="X6" i="1"/>
  <c r="X4" i="1"/>
  <c r="W11" i="1"/>
  <c r="W6" i="1"/>
  <c r="W4" i="1" s="1"/>
  <c r="V11" i="1"/>
  <c r="V6" i="1"/>
  <c r="V4" i="1"/>
  <c r="U11" i="1"/>
  <c r="U6" i="1"/>
  <c r="U4" i="1" s="1"/>
  <c r="T11" i="1"/>
  <c r="T6" i="1"/>
  <c r="T4" i="1" s="1"/>
  <c r="S11" i="1"/>
  <c r="S6" i="1"/>
  <c r="S4" i="1"/>
  <c r="R11" i="1"/>
  <c r="R6" i="1"/>
  <c r="R4" i="1"/>
  <c r="Q11" i="1"/>
  <c r="Q6" i="1"/>
  <c r="P11" i="1"/>
  <c r="P6" i="1"/>
  <c r="P4" i="1"/>
  <c r="O11" i="1"/>
  <c r="O6" i="1"/>
  <c r="AD11" i="1"/>
  <c r="AD6" i="1"/>
  <c r="AD4" i="1" s="1"/>
  <c r="N6" i="1"/>
  <c r="N11" i="1"/>
  <c r="N4" i="1" s="1"/>
  <c r="M11" i="1"/>
  <c r="M6" i="1"/>
  <c r="M4" i="1" s="1"/>
  <c r="C6" i="1"/>
  <c r="D6" i="1"/>
  <c r="E6" i="1"/>
  <c r="F6" i="1"/>
  <c r="G6" i="1"/>
  <c r="H6" i="1"/>
  <c r="I6" i="1"/>
  <c r="J6" i="1"/>
  <c r="K6" i="1"/>
  <c r="L6" i="1"/>
  <c r="C11" i="1"/>
  <c r="D11" i="1"/>
  <c r="G11" i="1"/>
  <c r="H11" i="1"/>
  <c r="H4" i="1" s="1"/>
  <c r="K11" i="1"/>
  <c r="K4" i="1" s="1"/>
  <c r="L11" i="1"/>
  <c r="E12" i="1"/>
  <c r="E11" i="1"/>
  <c r="F12" i="1"/>
  <c r="F11" i="1"/>
  <c r="I12" i="1"/>
  <c r="I11" i="1"/>
  <c r="I4" i="1"/>
  <c r="J12" i="1"/>
  <c r="J11" i="1"/>
  <c r="J4" i="1"/>
  <c r="Q4" i="1"/>
  <c r="E4" i="1"/>
  <c r="O4" i="1" l="1"/>
  <c r="G4" i="1"/>
  <c r="F4" i="1"/>
  <c r="D4" i="1"/>
  <c r="C4" i="1"/>
  <c r="L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Szegedi-Horváth Dóra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Átlagos állományi létszám</t>
        </r>
      </text>
    </comment>
    <comment ref="L8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éves cafeteria SZOCHO kedvezmény miatti egy összegben történő kifizetése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8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éves cafeteria SZOCHO kedvezmény miatti egy összegben történő kifizetése + 100 e Ft extra juttatás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13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éves cafeteria SZOCHO kedvezmény miatti egy összegben történő kifizetése</t>
        </r>
      </text>
    </comment>
    <comment ref="P13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éves cafeteria SZOCHO kedvezmény miatti egy összegben történő kifizetése + 100 e Ft extra juttatás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<sst xmlns="http://schemas.openxmlformats.org/spreadsheetml/2006/main" count="69" uniqueCount="41">
  <si>
    <t>Foglalkoztatotti létszám összesen</t>
  </si>
  <si>
    <t>Székesfehérvár Városgondnoksága Kft.</t>
  </si>
  <si>
    <t>2018.I. negyedév</t>
  </si>
  <si>
    <t>2018.II. negyedév</t>
  </si>
  <si>
    <t>2018.III. negyedév</t>
  </si>
  <si>
    <t>2018.IV. negyedév</t>
  </si>
  <si>
    <t>2019.I. negyedév</t>
  </si>
  <si>
    <t>2019.II. negyedév</t>
  </si>
  <si>
    <t>2019.III. negyedév</t>
  </si>
  <si>
    <t>2019.IV. negyedév</t>
  </si>
  <si>
    <t>fő</t>
  </si>
  <si>
    <t>Személyi jellegű juttatások összesen</t>
  </si>
  <si>
    <t>e Ft</t>
  </si>
  <si>
    <t>ebből:</t>
  </si>
  <si>
    <t>vezetőknek, vezető tisztségviselőknek nyújtott juttatások</t>
  </si>
  <si>
    <t>munkabér</t>
  </si>
  <si>
    <t>rendszeres juttatások (cafeteria)</t>
  </si>
  <si>
    <t>költségtérítés (munkába járás)</t>
  </si>
  <si>
    <t>egyéb alkalmazottaknak nyújtott juttatások</t>
  </si>
  <si>
    <t>2020.I. negyedév</t>
  </si>
  <si>
    <t>2020.II. negyedév</t>
  </si>
  <si>
    <t>-</t>
  </si>
  <si>
    <t>2020.III. negyedév</t>
  </si>
  <si>
    <t>2020.IV. negyedév</t>
  </si>
  <si>
    <t>2021.I. negyedév</t>
  </si>
  <si>
    <t>2021.II. negyedév</t>
  </si>
  <si>
    <t>2021.III. negyedév</t>
  </si>
  <si>
    <t xml:space="preserve"> - </t>
  </si>
  <si>
    <t>2021.IV. negyedév</t>
  </si>
  <si>
    <t>2022.I. negyedév</t>
  </si>
  <si>
    <t>2022.II. negyedév</t>
  </si>
  <si>
    <t>2022.III. negyedév</t>
  </si>
  <si>
    <t>2022.IV. negyedév</t>
  </si>
  <si>
    <t>2023.I. negyedév</t>
  </si>
  <si>
    <t>2023.II. negyedév</t>
  </si>
  <si>
    <t>2023.III. negyedév</t>
  </si>
  <si>
    <t>2023.IV. negyedév</t>
  </si>
  <si>
    <t>2024.I. negyedév</t>
  </si>
  <si>
    <t>2024.II. negyedév</t>
  </si>
  <si>
    <t>2024.III. negyedév</t>
  </si>
  <si>
    <t>2024.IV.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</si>
</sst>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_-* #,##0\ _F_t_-;\-* #,##0\ _F_t_-;_-* &quot;-&quot;??\ _F_t_-;_-@_-"/>
  </numFmts>
  <fonts count="8" x14ac:knownFonts="1">
    <font>
      <sz val="12"/>
      <color theme="1"/>
      <name val="Arial Narrow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i/>
      <sz val="12"/>
      <color theme="1"/>
      <name val="Arial Narrow"/>
      <family val="2"/>
      <charset val="238"/>
    </font>
    <font>
      <b/>
      <u/>
      <sz val="12"/>
      <color theme="1"/>
      <name val="Arial Narrow"/>
      <family val="2"/>
      <charset val="238"/>
    </font>
    <font>
      <b/>
      <i/>
      <sz val="12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/>
    <xf numFmtId="0" fontId="4" fillId="3" borderId="5" xfId="0" applyFont="1" applyFill="1" applyBorder="1"/>
    <xf numFmtId="0" fontId="7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 indent="5"/>
    </xf>
    <xf numFmtId="165" fontId="3" fillId="0" borderId="6" xfId="1" applyNumberFormat="1" applyFont="1" applyBorder="1" applyAlignment="1">
      <alignment horizontal="center" vertical="center"/>
    </xf>
    <xf numFmtId="165" fontId="3" fillId="0" borderId="7" xfId="1" applyNumberFormat="1" applyFont="1" applyBorder="1" applyAlignment="1">
      <alignment horizontal="center" vertical="center"/>
    </xf>
    <xf numFmtId="165" fontId="3" fillId="0" borderId="8" xfId="1" applyNumberFormat="1" applyFont="1" applyBorder="1" applyAlignment="1">
      <alignment horizontal="center" vertical="center"/>
    </xf>
    <xf numFmtId="165" fontId="3" fillId="0" borderId="9" xfId="1" applyNumberFormat="1" applyFont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 indent="2"/>
    </xf>
    <xf numFmtId="0" fontId="7" fillId="0" borderId="4" xfId="0" applyFont="1" applyBorder="1" applyAlignment="1">
      <alignment horizontal="center" vertical="center"/>
    </xf>
    <xf numFmtId="165" fontId="4" fillId="0" borderId="10" xfId="1" applyNumberFormat="1" applyFont="1" applyBorder="1" applyAlignment="1">
      <alignment horizontal="center" vertical="center"/>
    </xf>
    <xf numFmtId="165" fontId="4" fillId="0" borderId="11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indent="2"/>
    </xf>
    <xf numFmtId="0" fontId="4" fillId="3" borderId="4" xfId="0" applyFont="1" applyFill="1" applyBorder="1" applyAlignment="1">
      <alignment vertical="center"/>
    </xf>
    <xf numFmtId="165" fontId="4" fillId="0" borderId="12" xfId="1" applyNumberFormat="1" applyFont="1" applyBorder="1" applyAlignment="1">
      <alignment horizontal="center" vertical="center"/>
    </xf>
    <xf numFmtId="165" fontId="3" fillId="0" borderId="13" xfId="1" applyNumberFormat="1" applyFont="1" applyBorder="1" applyAlignment="1">
      <alignment horizontal="center" vertical="center"/>
    </xf>
    <xf numFmtId="165" fontId="3" fillId="0" borderId="14" xfId="1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5" fontId="3" fillId="0" borderId="14" xfId="1" applyNumberFormat="1" applyFont="1" applyBorder="1" applyAlignment="1">
      <alignment horizontal="center" vertical="center"/>
    </xf>
    <xf numFmtId="165" fontId="4" fillId="0" borderId="16" xfId="1" applyNumberFormat="1" applyFont="1" applyBorder="1" applyAlignment="1">
      <alignment horizontal="center" vertical="center"/>
    </xf>
    <xf numFmtId="165" fontId="3" fillId="0" borderId="17" xfId="1" applyNumberFormat="1" applyFont="1" applyBorder="1" applyAlignment="1">
      <alignment horizontal="center" vertical="center"/>
    </xf>
    <xf numFmtId="165" fontId="3" fillId="0" borderId="18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5" fontId="4" fillId="3" borderId="20" xfId="0" applyNumberFormat="1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165" fontId="4" fillId="0" borderId="23" xfId="1" applyNumberFormat="1" applyFont="1" applyBorder="1" applyAlignment="1">
      <alignment horizontal="center" vertical="center"/>
    </xf>
    <xf numFmtId="165" fontId="3" fillId="0" borderId="24" xfId="1" applyNumberFormat="1" applyFont="1" applyBorder="1" applyAlignment="1">
      <alignment horizontal="center" vertical="center"/>
    </xf>
    <xf numFmtId="165" fontId="3" fillId="0" borderId="25" xfId="1" applyNumberFormat="1" applyFont="1" applyBorder="1" applyAlignment="1">
      <alignment horizontal="center" vertical="center"/>
    </xf>
    <xf numFmtId="165" fontId="4" fillId="0" borderId="26" xfId="1" applyNumberFormat="1" applyFont="1" applyBorder="1" applyAlignment="1">
      <alignment horizontal="center" vertical="center"/>
    </xf>
    <xf numFmtId="165" fontId="4" fillId="0" borderId="27" xfId="1" applyNumberFormat="1" applyFont="1" applyBorder="1" applyAlignment="1">
      <alignment horizontal="center" vertical="center"/>
    </xf>
    <xf numFmtId="165" fontId="3" fillId="0" borderId="28" xfId="1" applyNumberFormat="1" applyFont="1" applyBorder="1" applyAlignment="1">
      <alignment horizontal="center" vertical="center"/>
    </xf>
    <xf numFmtId="165" fontId="3" fillId="0" borderId="29" xfId="1" applyNumberFormat="1" applyFont="1" applyBorder="1" applyAlignment="1">
      <alignment horizontal="center" vertic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4"/>
  <sheetViews>
    <sheetView tabSelected="1" zoomScale="90" zoomScaleNormal="90" workbookViewId="0">
      <pane xSplit="2" topLeftCell="V1" activePane="topRight" state="frozen"/>
      <selection pane="topRight" activeCell="AD15" sqref="AD15"/>
    </sheetView>
  </sheetViews>
  <sheetFormatPr defaultRowHeight="15.75" x14ac:dyDescent="0.25"/>
  <cols>
    <col min="1" max="1" width="54.140625" customWidth="1"/>
    <col min="2" max="2" width="9.140625" style="2"/>
    <col min="3" max="3" width="14.42578125" style="1" hidden="1" customWidth="1"/>
    <col min="4" max="4" width="14.28515625" style="1" hidden="1" customWidth="1"/>
    <col min="5" max="5" width="14.5703125" style="1" hidden="1" customWidth="1"/>
    <col min="6" max="6" width="13.7109375" style="1" hidden="1" customWidth="1"/>
    <col min="7" max="7" width="13.140625" style="1" hidden="1" customWidth="1"/>
    <col min="8" max="8" width="13.28515625" style="1" hidden="1" customWidth="1"/>
    <col min="9" max="10" width="13.85546875" style="1" hidden="1" customWidth="1"/>
    <col min="11" max="11" width="14.42578125" style="1" hidden="1" customWidth="1"/>
    <col min="12" max="14" width="14.28515625" style="1" hidden="1" customWidth="1"/>
    <col min="15" max="25" width="14.28515625" style="1" customWidth="1"/>
    <col min="26" max="30" width="14.42578125" style="1" customWidth="1"/>
  </cols>
  <sheetData>
    <row r="1" spans="1:30" ht="37.5" customHeight="1" thickBot="1" x14ac:dyDescent="0.3">
      <c r="A1" s="4" t="s">
        <v>1</v>
      </c>
      <c r="B1" s="5"/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19</v>
      </c>
      <c r="L1" s="6" t="s">
        <v>20</v>
      </c>
      <c r="M1" s="6" t="s">
        <v>22</v>
      </c>
      <c r="N1" s="6" t="s">
        <v>23</v>
      </c>
      <c r="O1" s="6" t="s">
        <v>24</v>
      </c>
      <c r="P1" s="6" t="s">
        <v>25</v>
      </c>
      <c r="Q1" s="6" t="s">
        <v>26</v>
      </c>
      <c r="R1" s="6" t="s">
        <v>28</v>
      </c>
      <c r="S1" s="6" t="s">
        <v>29</v>
      </c>
      <c r="T1" s="6" t="s">
        <v>30</v>
      </c>
      <c r="U1" s="6" t="s">
        <v>31</v>
      </c>
      <c r="V1" s="6" t="s">
        <v>32</v>
      </c>
      <c r="W1" s="6" t="s">
        <v>33</v>
      </c>
      <c r="X1" s="6" t="s">
        <v>34</v>
      </c>
      <c r="Y1" s="6" t="s">
        <v>35</v>
      </c>
      <c r="Z1" s="6" t="s">
        <v>36</v>
      </c>
      <c r="AA1" s="6" t="s">
        <v>37</v>
      </c>
      <c r="AB1" s="6" t="s">
        <v>38</v>
      </c>
      <c r="AC1" s="6" t="s">
        <v>39</v>
      </c>
      <c r="AD1" s="6" t="s">
        <v>40</v>
      </c>
    </row>
    <row r="2" spans="1:30" ht="21" customHeight="1" thickTop="1" x14ac:dyDescent="0.25">
      <c r="A2" s="10" t="s">
        <v>0</v>
      </c>
      <c r="B2" s="11" t="s">
        <v>10</v>
      </c>
      <c r="C2" s="12">
        <v>647</v>
      </c>
      <c r="D2" s="12">
        <v>641</v>
      </c>
      <c r="E2" s="12">
        <v>645</v>
      </c>
      <c r="F2" s="12">
        <v>635</v>
      </c>
      <c r="G2" s="12">
        <v>632</v>
      </c>
      <c r="H2" s="12">
        <v>643</v>
      </c>
      <c r="I2" s="12">
        <v>634</v>
      </c>
      <c r="J2" s="12">
        <v>629</v>
      </c>
      <c r="K2" s="12">
        <v>594</v>
      </c>
      <c r="L2" s="12">
        <v>555</v>
      </c>
      <c r="M2" s="12">
        <v>538</v>
      </c>
      <c r="N2" s="12">
        <v>534</v>
      </c>
      <c r="O2" s="12">
        <v>525</v>
      </c>
      <c r="P2" s="12">
        <v>529</v>
      </c>
      <c r="Q2" s="39">
        <v>545</v>
      </c>
      <c r="R2" s="40">
        <v>557</v>
      </c>
      <c r="S2" s="40">
        <v>548</v>
      </c>
      <c r="T2" s="40">
        <v>550</v>
      </c>
      <c r="U2" s="40">
        <v>535</v>
      </c>
      <c r="V2" s="40">
        <v>510</v>
      </c>
      <c r="W2" s="40">
        <v>491</v>
      </c>
      <c r="X2" s="40">
        <v>489</v>
      </c>
      <c r="Y2" s="40">
        <v>493</v>
      </c>
      <c r="Z2" s="40">
        <v>503</v>
      </c>
      <c r="AA2" s="40">
        <v>529</v>
      </c>
      <c r="AB2" s="40">
        <v>555</v>
      </c>
      <c r="AC2" s="40">
        <v>568</v>
      </c>
      <c r="AD2" s="40">
        <v>579</v>
      </c>
    </row>
    <row r="3" spans="1:30" ht="11.25" customHeight="1" x14ac:dyDescent="0.25"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4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</row>
    <row r="4" spans="1:30" ht="20.25" customHeight="1" x14ac:dyDescent="0.25">
      <c r="A4" s="25" t="s">
        <v>11</v>
      </c>
      <c r="B4" s="13" t="s">
        <v>12</v>
      </c>
      <c r="C4" s="19">
        <f>C6+C11</f>
        <v>431567.11300000001</v>
      </c>
      <c r="D4" s="19">
        <f t="shared" ref="D4:J4" si="0">D6+D11</f>
        <v>456806.45599999995</v>
      </c>
      <c r="E4" s="19">
        <f t="shared" si="0"/>
        <v>520826.125</v>
      </c>
      <c r="F4" s="19">
        <f t="shared" si="0"/>
        <v>597169.79200000013</v>
      </c>
      <c r="G4" s="19">
        <f t="shared" si="0"/>
        <v>520996.41899999999</v>
      </c>
      <c r="H4" s="19">
        <f t="shared" si="0"/>
        <v>522522.78200000001</v>
      </c>
      <c r="I4" s="19">
        <f t="shared" si="0"/>
        <v>605004.48700000008</v>
      </c>
      <c r="J4" s="19">
        <f t="shared" si="0"/>
        <v>542231.91499999992</v>
      </c>
      <c r="K4" s="19">
        <f>K6+K11</f>
        <v>518933.01399999997</v>
      </c>
      <c r="L4" s="19">
        <f>L6+L11</f>
        <v>551030.07299999997</v>
      </c>
      <c r="M4" s="19">
        <f>M6+M11</f>
        <v>446697.87599999999</v>
      </c>
      <c r="N4" s="19">
        <f>N6+N11</f>
        <v>618158.99100000004</v>
      </c>
      <c r="O4" s="19">
        <f>O6+O11</f>
        <v>484233.96799999999</v>
      </c>
      <c r="P4" s="19">
        <f t="shared" ref="P4:W4" si="1">P6+P11</f>
        <v>604558.22900000005</v>
      </c>
      <c r="Q4" s="37">
        <f t="shared" si="1"/>
        <v>522262.87899999996</v>
      </c>
      <c r="R4" s="19">
        <f t="shared" si="1"/>
        <v>689872.51500000013</v>
      </c>
      <c r="S4" s="19">
        <f t="shared" si="1"/>
        <v>672828.995</v>
      </c>
      <c r="T4" s="19">
        <f t="shared" si="1"/>
        <v>586653.47400000005</v>
      </c>
      <c r="U4" s="19">
        <f t="shared" si="1"/>
        <v>562558.97399999993</v>
      </c>
      <c r="V4" s="19">
        <f t="shared" si="1"/>
        <v>688647.23499999999</v>
      </c>
      <c r="W4" s="19">
        <f t="shared" si="1"/>
        <v>675729.73</v>
      </c>
      <c r="X4" s="19">
        <f>X6+X11</f>
        <v>607708.39300000004</v>
      </c>
      <c r="Y4" s="19">
        <v>778130.48099999991</v>
      </c>
      <c r="Z4" s="19">
        <v>883617.58700000006</v>
      </c>
      <c r="AA4" s="19">
        <f>AA6+AA11</f>
        <v>790717.22100000002</v>
      </c>
      <c r="AB4" s="19">
        <f>AB6+AB11</f>
        <v>987408.44299999997</v>
      </c>
      <c r="AC4" s="19">
        <v>917770.40899999999</v>
      </c>
      <c r="AD4" s="19">
        <f>AD6+AD11</f>
        <v>1064288.6189999999</v>
      </c>
    </row>
    <row r="5" spans="1:30" x14ac:dyDescent="0.25">
      <c r="A5" s="9" t="s">
        <v>13</v>
      </c>
      <c r="Q5" s="35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</row>
    <row r="6" spans="1:30" ht="18.75" customHeight="1" x14ac:dyDescent="0.25">
      <c r="A6" s="24" t="s">
        <v>14</v>
      </c>
      <c r="B6" s="21" t="s">
        <v>12</v>
      </c>
      <c r="C6" s="22">
        <f>SUM(C7:C9)</f>
        <v>11785.1</v>
      </c>
      <c r="D6" s="23">
        <f t="shared" ref="D6:J6" si="2">SUM(D7:D9)</f>
        <v>11950.8</v>
      </c>
      <c r="E6" s="23">
        <f t="shared" si="2"/>
        <v>11950.8</v>
      </c>
      <c r="F6" s="23">
        <f t="shared" si="2"/>
        <v>11950.8</v>
      </c>
      <c r="G6" s="23">
        <f t="shared" si="2"/>
        <v>11929.8</v>
      </c>
      <c r="H6" s="23">
        <f t="shared" si="2"/>
        <v>11929.8</v>
      </c>
      <c r="I6" s="23">
        <f t="shared" si="2"/>
        <v>11929.8</v>
      </c>
      <c r="J6" s="23">
        <f t="shared" si="2"/>
        <v>11930.6</v>
      </c>
      <c r="K6" s="26">
        <f>SUM(K7:K9)</f>
        <v>11929.8</v>
      </c>
      <c r="L6" s="26">
        <f>SUM(L7:L9)</f>
        <v>12330.2</v>
      </c>
      <c r="M6" s="26">
        <f>SUM(M7:M9)</f>
        <v>11730</v>
      </c>
      <c r="N6" s="26">
        <f>SUM(N7:N9)</f>
        <v>11730</v>
      </c>
      <c r="O6" s="31">
        <f>SUM(O7:O9)</f>
        <v>11929.8</v>
      </c>
      <c r="P6" s="23">
        <f t="shared" ref="P6:U6" si="3">SUM(P7:P9)</f>
        <v>12730.2</v>
      </c>
      <c r="Q6" s="23">
        <f t="shared" si="3"/>
        <v>11730</v>
      </c>
      <c r="R6" s="41">
        <f t="shared" si="3"/>
        <v>11730</v>
      </c>
      <c r="S6" s="44">
        <f t="shared" si="3"/>
        <v>13250.027</v>
      </c>
      <c r="T6" s="23">
        <f t="shared" si="3"/>
        <v>12672</v>
      </c>
      <c r="U6" s="23">
        <f t="shared" si="3"/>
        <v>12672</v>
      </c>
      <c r="V6" s="23">
        <f>SUM(V7:V9)</f>
        <v>12861.334000000001</v>
      </c>
      <c r="W6" s="23">
        <f>SUM(W7:W9)</f>
        <v>10365</v>
      </c>
      <c r="X6" s="23">
        <f>SUM(X7:X9)</f>
        <v>9690</v>
      </c>
      <c r="Y6" s="44">
        <v>12975</v>
      </c>
      <c r="Z6" s="44">
        <v>12750</v>
      </c>
      <c r="AA6" s="23">
        <f>SUM(AA7:AA9)</f>
        <v>13200</v>
      </c>
      <c r="AB6" s="23">
        <f>SUM(AB7:AB9)</f>
        <v>14100</v>
      </c>
      <c r="AC6" s="44">
        <v>13500</v>
      </c>
      <c r="AD6" s="45">
        <f>SUM(AD7:AD9)</f>
        <v>15000</v>
      </c>
    </row>
    <row r="7" spans="1:30" ht="18.75" customHeight="1" x14ac:dyDescent="0.25">
      <c r="A7" s="14" t="s">
        <v>15</v>
      </c>
      <c r="B7" s="8" t="s">
        <v>12</v>
      </c>
      <c r="C7" s="15">
        <v>11647.5</v>
      </c>
      <c r="D7" s="16">
        <v>11730</v>
      </c>
      <c r="E7" s="16">
        <v>11730</v>
      </c>
      <c r="F7" s="16">
        <v>11730</v>
      </c>
      <c r="G7" s="16">
        <v>11730</v>
      </c>
      <c r="H7" s="16">
        <v>11730</v>
      </c>
      <c r="I7" s="16">
        <v>11730</v>
      </c>
      <c r="J7" s="16">
        <v>11730</v>
      </c>
      <c r="K7" s="27">
        <v>11730</v>
      </c>
      <c r="L7" s="27">
        <v>11730</v>
      </c>
      <c r="M7" s="27">
        <v>11730</v>
      </c>
      <c r="N7" s="27">
        <v>11730</v>
      </c>
      <c r="O7" s="32">
        <v>11730</v>
      </c>
      <c r="P7" s="16">
        <v>11730</v>
      </c>
      <c r="Q7" s="16">
        <v>11730</v>
      </c>
      <c r="R7" s="42">
        <v>11730</v>
      </c>
      <c r="S7" s="42">
        <v>12450.027</v>
      </c>
      <c r="T7" s="16">
        <v>12672</v>
      </c>
      <c r="U7" s="16">
        <v>12672</v>
      </c>
      <c r="V7" s="16">
        <v>12861.334000000001</v>
      </c>
      <c r="W7" s="16">
        <v>9690</v>
      </c>
      <c r="X7" s="16">
        <v>9690</v>
      </c>
      <c r="Y7" s="42">
        <v>12450</v>
      </c>
      <c r="Z7" s="42">
        <v>12450</v>
      </c>
      <c r="AA7" s="16">
        <v>13200</v>
      </c>
      <c r="AB7" s="16">
        <v>13200</v>
      </c>
      <c r="AC7" s="42">
        <v>13200</v>
      </c>
      <c r="AD7" s="46">
        <v>15000</v>
      </c>
    </row>
    <row r="8" spans="1:30" ht="19.5" customHeight="1" x14ac:dyDescent="0.25">
      <c r="A8" s="14" t="s">
        <v>16</v>
      </c>
      <c r="B8" s="8" t="s">
        <v>12</v>
      </c>
      <c r="C8" s="15">
        <v>137.6</v>
      </c>
      <c r="D8" s="16">
        <v>220.8</v>
      </c>
      <c r="E8" s="16">
        <v>220.8</v>
      </c>
      <c r="F8" s="16">
        <v>220.8</v>
      </c>
      <c r="G8" s="16">
        <v>199.8</v>
      </c>
      <c r="H8" s="16">
        <v>199.8</v>
      </c>
      <c r="I8" s="16">
        <v>199.8</v>
      </c>
      <c r="J8" s="16">
        <v>200.6</v>
      </c>
      <c r="K8" s="27">
        <v>199.8</v>
      </c>
      <c r="L8" s="27">
        <v>600.20000000000005</v>
      </c>
      <c r="M8" s="27" t="s">
        <v>21</v>
      </c>
      <c r="N8" s="27" t="s">
        <v>21</v>
      </c>
      <c r="O8" s="32">
        <v>199.8</v>
      </c>
      <c r="P8" s="16">
        <v>1000.2</v>
      </c>
      <c r="Q8" s="16" t="s">
        <v>27</v>
      </c>
      <c r="R8" s="42" t="s">
        <v>27</v>
      </c>
      <c r="S8" s="42">
        <v>800</v>
      </c>
      <c r="T8" s="16" t="s">
        <v>27</v>
      </c>
      <c r="U8" s="16" t="s">
        <v>27</v>
      </c>
      <c r="V8" s="16" t="s">
        <v>27</v>
      </c>
      <c r="W8" s="16">
        <v>675</v>
      </c>
      <c r="X8" s="16">
        <v>0</v>
      </c>
      <c r="Y8" s="42">
        <v>525</v>
      </c>
      <c r="Z8" s="42">
        <v>300</v>
      </c>
      <c r="AA8" s="16">
        <v>0</v>
      </c>
      <c r="AB8" s="16">
        <v>900</v>
      </c>
      <c r="AC8" s="42">
        <v>300</v>
      </c>
      <c r="AD8" s="46">
        <v>0</v>
      </c>
    </row>
    <row r="9" spans="1:30" ht="19.5" customHeight="1" x14ac:dyDescent="0.25">
      <c r="A9" s="14" t="s">
        <v>17</v>
      </c>
      <c r="B9" s="8" t="s">
        <v>12</v>
      </c>
      <c r="C9" s="17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30" t="s">
        <v>21</v>
      </c>
      <c r="L9" s="30" t="s">
        <v>21</v>
      </c>
      <c r="M9" s="30" t="s">
        <v>21</v>
      </c>
      <c r="N9" s="30" t="s">
        <v>21</v>
      </c>
      <c r="O9" s="33" t="s">
        <v>21</v>
      </c>
      <c r="P9" s="18" t="s">
        <v>21</v>
      </c>
      <c r="Q9" s="18" t="s">
        <v>27</v>
      </c>
      <c r="R9" s="43" t="s">
        <v>27</v>
      </c>
      <c r="S9" s="43" t="s">
        <v>21</v>
      </c>
      <c r="T9" s="18" t="s">
        <v>27</v>
      </c>
      <c r="U9" s="18" t="s">
        <v>27</v>
      </c>
      <c r="V9" s="18" t="s">
        <v>27</v>
      </c>
      <c r="W9" s="18">
        <v>0</v>
      </c>
      <c r="X9" s="18">
        <v>0</v>
      </c>
      <c r="Y9" s="43">
        <v>0</v>
      </c>
      <c r="Z9" s="43">
        <v>0</v>
      </c>
      <c r="AA9" s="18">
        <v>0</v>
      </c>
      <c r="AB9" s="18">
        <v>0</v>
      </c>
      <c r="AC9" s="43">
        <v>0</v>
      </c>
      <c r="AD9" s="47">
        <v>0</v>
      </c>
    </row>
    <row r="10" spans="1:30" x14ac:dyDescent="0.25">
      <c r="J10" s="29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</row>
    <row r="11" spans="1:30" ht="18.75" customHeight="1" x14ac:dyDescent="0.25">
      <c r="A11" s="20" t="s">
        <v>18</v>
      </c>
      <c r="B11" s="21" t="s">
        <v>12</v>
      </c>
      <c r="C11" s="22">
        <f>SUM(C12:C14)</f>
        <v>419782.01300000004</v>
      </c>
      <c r="D11" s="23">
        <f t="shared" ref="D11:J11" si="4">SUM(D12:D14)</f>
        <v>444855.65599999996</v>
      </c>
      <c r="E11" s="23">
        <f t="shared" si="4"/>
        <v>508875.32500000001</v>
      </c>
      <c r="F11" s="23">
        <f t="shared" si="4"/>
        <v>585218.99200000009</v>
      </c>
      <c r="G11" s="23">
        <f t="shared" si="4"/>
        <v>509066.61900000001</v>
      </c>
      <c r="H11" s="23">
        <f t="shared" si="4"/>
        <v>510592.98200000002</v>
      </c>
      <c r="I11" s="23">
        <f t="shared" si="4"/>
        <v>593074.68700000003</v>
      </c>
      <c r="J11" s="23">
        <f t="shared" si="4"/>
        <v>530301.31499999994</v>
      </c>
      <c r="K11" s="26">
        <f>SUM(K12:K14)</f>
        <v>507003.21399999998</v>
      </c>
      <c r="L11" s="26">
        <f>SUM(L12:L14)</f>
        <v>538699.87300000002</v>
      </c>
      <c r="M11" s="26">
        <f>SUM(M12:M14)</f>
        <v>434967.87599999999</v>
      </c>
      <c r="N11" s="26">
        <f>SUM(N12:N14)</f>
        <v>606428.99100000004</v>
      </c>
      <c r="O11" s="31">
        <f>SUM(O12:O14)</f>
        <v>472304.16800000001</v>
      </c>
      <c r="P11" s="23">
        <f t="shared" ref="P11:U11" si="5">SUM(P12:P14)</f>
        <v>591828.0290000001</v>
      </c>
      <c r="Q11" s="23">
        <f t="shared" si="5"/>
        <v>510532.87899999996</v>
      </c>
      <c r="R11" s="44">
        <f t="shared" si="5"/>
        <v>678142.51500000013</v>
      </c>
      <c r="S11" s="44">
        <f t="shared" si="5"/>
        <v>659578.96799999999</v>
      </c>
      <c r="T11" s="23">
        <f t="shared" si="5"/>
        <v>573981.47400000005</v>
      </c>
      <c r="U11" s="23">
        <f t="shared" si="5"/>
        <v>549886.97399999993</v>
      </c>
      <c r="V11" s="23">
        <f>SUM(V12:V14)</f>
        <v>675785.90099999995</v>
      </c>
      <c r="W11" s="23">
        <f>SUM(W12:W14)</f>
        <v>665364.73</v>
      </c>
      <c r="X11" s="23">
        <f>SUM(X12:X14)</f>
        <v>598018.39300000004</v>
      </c>
      <c r="Y11" s="44">
        <v>765155.48099999991</v>
      </c>
      <c r="Z11" s="44">
        <v>870867.58700000006</v>
      </c>
      <c r="AA11" s="23">
        <f>SUM(AA12:AA14)</f>
        <v>777517.22100000002</v>
      </c>
      <c r="AB11" s="23">
        <f>SUM(AB12:AB14)</f>
        <v>973308.44299999997</v>
      </c>
      <c r="AC11" s="44">
        <v>904270.40899999999</v>
      </c>
      <c r="AD11" s="45">
        <f>SUM(AD12:AD14)</f>
        <v>1049288.6189999999</v>
      </c>
    </row>
    <row r="12" spans="1:30" ht="18" customHeight="1" x14ac:dyDescent="0.25">
      <c r="A12" s="14" t="s">
        <v>15</v>
      </c>
      <c r="B12" s="8" t="s">
        <v>12</v>
      </c>
      <c r="C12" s="15">
        <v>396248.82400000002</v>
      </c>
      <c r="D12" s="16">
        <v>409231.505</v>
      </c>
      <c r="E12" s="16">
        <f>407483.144+63504.231</f>
        <v>470987.375</v>
      </c>
      <c r="F12" s="16">
        <f>414193.804+119511.388</f>
        <v>533705.19200000004</v>
      </c>
      <c r="G12" s="16">
        <v>475733.34700000001</v>
      </c>
      <c r="H12" s="16">
        <v>477755.413</v>
      </c>
      <c r="I12" s="16">
        <f>475632.189+85118.906</f>
        <v>560751.09499999997</v>
      </c>
      <c r="J12" s="16">
        <f>469044.315+28761.39</f>
        <v>497805.70500000002</v>
      </c>
      <c r="K12" s="27">
        <v>474482.70899999997</v>
      </c>
      <c r="L12" s="27">
        <v>455669.60800000001</v>
      </c>
      <c r="M12" s="27">
        <v>429449.54</v>
      </c>
      <c r="N12" s="27">
        <v>601394.83700000006</v>
      </c>
      <c r="O12" s="32">
        <v>442995.24</v>
      </c>
      <c r="P12" s="16">
        <v>464552.01</v>
      </c>
      <c r="Q12" s="16">
        <v>503185.01899999997</v>
      </c>
      <c r="R12" s="42">
        <v>672427.18500000006</v>
      </c>
      <c r="S12" s="42">
        <v>553956.96400000004</v>
      </c>
      <c r="T12" s="16">
        <v>565110.94999999995</v>
      </c>
      <c r="U12" s="16">
        <v>543045.63899999997</v>
      </c>
      <c r="V12" s="16">
        <v>671671.72199999995</v>
      </c>
      <c r="W12" s="16">
        <v>554949.75600000005</v>
      </c>
      <c r="X12" s="16">
        <v>590827.52300000004</v>
      </c>
      <c r="Y12" s="42">
        <v>677771.69799999997</v>
      </c>
      <c r="Z12" s="42">
        <v>816394.48699999996</v>
      </c>
      <c r="AA12" s="16">
        <v>764139.73600000003</v>
      </c>
      <c r="AB12" s="16">
        <v>808397.66200000001</v>
      </c>
      <c r="AC12" s="42">
        <v>835010.26899999997</v>
      </c>
      <c r="AD12" s="46">
        <v>1031352.513</v>
      </c>
    </row>
    <row r="13" spans="1:30" ht="21.75" customHeight="1" x14ac:dyDescent="0.25">
      <c r="A13" s="14" t="s">
        <v>16</v>
      </c>
      <c r="B13" s="8" t="s">
        <v>12</v>
      </c>
      <c r="C13" s="15">
        <v>20281.687999999998</v>
      </c>
      <c r="D13" s="16">
        <v>32258.067999999999</v>
      </c>
      <c r="E13" s="16">
        <v>34479.245000000003</v>
      </c>
      <c r="F13" s="16">
        <v>48377.690999999999</v>
      </c>
      <c r="G13" s="16">
        <v>29711.746999999999</v>
      </c>
      <c r="H13" s="16">
        <v>29250.091</v>
      </c>
      <c r="I13" s="16">
        <v>29307.822</v>
      </c>
      <c r="J13" s="16">
        <v>29454.427</v>
      </c>
      <c r="K13" s="27">
        <v>29336.678</v>
      </c>
      <c r="L13" s="27">
        <v>79024.42</v>
      </c>
      <c r="M13" s="27">
        <v>908.79100000000005</v>
      </c>
      <c r="N13" s="27">
        <v>491.34199999999998</v>
      </c>
      <c r="O13" s="32">
        <v>24651.217000000001</v>
      </c>
      <c r="P13" s="16">
        <v>122621.19500000001</v>
      </c>
      <c r="Q13" s="16">
        <v>2772.6750000000002</v>
      </c>
      <c r="R13" s="42">
        <v>1107.92</v>
      </c>
      <c r="S13" s="42">
        <v>100434.796</v>
      </c>
      <c r="T13" s="16">
        <v>3710.6849999999999</v>
      </c>
      <c r="U13" s="16">
        <v>2234.404</v>
      </c>
      <c r="V13" s="16">
        <v>327.10300000000001</v>
      </c>
      <c r="W13" s="16">
        <v>104109.27099999999</v>
      </c>
      <c r="X13" s="16">
        <v>1986.78</v>
      </c>
      <c r="Y13" s="42">
        <v>82824.892000000007</v>
      </c>
      <c r="Z13" s="42">
        <v>47833.027999999998</v>
      </c>
      <c r="AA13" s="16">
        <v>0</v>
      </c>
      <c r="AB13" s="16">
        <v>149499.82999999999</v>
      </c>
      <c r="AC13" s="42">
        <v>53801.644</v>
      </c>
      <c r="AD13" s="46">
        <v>2298.2869999999998</v>
      </c>
    </row>
    <row r="14" spans="1:30" ht="19.5" customHeight="1" x14ac:dyDescent="0.25">
      <c r="A14" s="14" t="s">
        <v>17</v>
      </c>
      <c r="B14" s="8" t="s">
        <v>12</v>
      </c>
      <c r="C14" s="17">
        <v>3251.5010000000002</v>
      </c>
      <c r="D14" s="18">
        <v>3366.0830000000001</v>
      </c>
      <c r="E14" s="18">
        <v>3408.7049999999999</v>
      </c>
      <c r="F14" s="18">
        <v>3136.1089999999999</v>
      </c>
      <c r="G14" s="18">
        <v>3621.5250000000001</v>
      </c>
      <c r="H14" s="18">
        <v>3587.4780000000001</v>
      </c>
      <c r="I14" s="18">
        <v>3015.77</v>
      </c>
      <c r="J14" s="18">
        <v>3041.183</v>
      </c>
      <c r="K14" s="28">
        <v>3183.8270000000002</v>
      </c>
      <c r="L14" s="30">
        <v>4005.8449999999998</v>
      </c>
      <c r="M14" s="30">
        <v>4609.5450000000001</v>
      </c>
      <c r="N14" s="30">
        <v>4542.8119999999999</v>
      </c>
      <c r="O14" s="33">
        <v>4657.7110000000002</v>
      </c>
      <c r="P14" s="18">
        <v>4654.8239999999996</v>
      </c>
      <c r="Q14" s="18">
        <v>4575.1850000000004</v>
      </c>
      <c r="R14" s="43">
        <v>4607.41</v>
      </c>
      <c r="S14" s="43">
        <v>5187.2079999999996</v>
      </c>
      <c r="T14" s="18">
        <v>5159.8389999999999</v>
      </c>
      <c r="U14" s="18">
        <v>4606.9309999999996</v>
      </c>
      <c r="V14" s="18">
        <v>3787.076</v>
      </c>
      <c r="W14" s="18">
        <v>6305.7030000000004</v>
      </c>
      <c r="X14" s="18">
        <v>5204.09</v>
      </c>
      <c r="Y14" s="43">
        <v>4558.8909999999996</v>
      </c>
      <c r="Z14" s="43">
        <v>6640.0720000000001</v>
      </c>
      <c r="AA14" s="18">
        <v>13377.485000000001</v>
      </c>
      <c r="AB14" s="18">
        <v>15410.950999999999</v>
      </c>
      <c r="AC14" s="43">
        <v>15458.495999999999</v>
      </c>
      <c r="AD14" s="47">
        <v>15637.819</v>
      </c>
    </row>
  </sheetData>
  <pageMargins left="0.7" right="0.7" top="0.75" bottom="0.75" header="0.3" footer="0.3"/>
  <pageSetup paperSize="9" scale="4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Negyedéves adatszolg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Szegedi-Horváth Dóra</dc:creator>
  <cp:lastModifiedBy>Számel Júlia</cp:lastModifiedBy>
  <cp:lastPrinted>2025-01-15T12:44:28Z</cp:lastPrinted>
  <dcterms:created xsi:type="dcterms:W3CDTF">2020-02-11T14:03:31Z</dcterms:created>
  <dcterms:modified xsi:type="dcterms:W3CDTF">2025-01-15T12:53:42Z</dcterms:modified>
</cp:coreProperties>
</file>